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"/>
    </mc:Choice>
  </mc:AlternateContent>
  <xr:revisionPtr revIDLastSave="0" documentId="13_ncr:1_{715A97D7-6192-46B7-9BEB-64B489EE3561}" xr6:coauthVersionLast="47" xr6:coauthVersionMax="47" xr10:uidLastSave="{00000000-0000-0000-0000-000000000000}"/>
  <bookViews>
    <workbookView xWindow="-108" yWindow="-108" windowWidth="23256" windowHeight="12576" activeTab="3" xr2:uid="{A64E3D39-9180-4FA4-BBE8-B32A3EBB6ECF}"/>
  </bookViews>
  <sheets>
    <sheet name="CalProdCotton-EXEMPLO" sheetId="9" r:id="rId1"/>
    <sheet name="CalProdCotton" sheetId="7" r:id="rId2"/>
    <sheet name="CalProdSoybean-EXEMPLO" sheetId="10" r:id="rId3"/>
    <sheet name="CalProdSoybean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7" l="1"/>
  <c r="I8" i="7" s="1"/>
  <c r="J12" i="10"/>
  <c r="H12" i="10"/>
  <c r="H13" i="10" s="1"/>
  <c r="F12" i="10"/>
  <c r="F13" i="10" s="1"/>
  <c r="F14" i="10" s="1"/>
  <c r="F15" i="10" s="1"/>
  <c r="F16" i="10" s="1"/>
  <c r="F17" i="10" s="1"/>
  <c r="D12" i="10"/>
  <c r="D13" i="10" s="1"/>
  <c r="F11" i="10"/>
  <c r="H10" i="10"/>
  <c r="J10" i="10" s="1"/>
  <c r="J11" i="10" s="1"/>
  <c r="D10" i="10"/>
  <c r="D11" i="10" s="1"/>
  <c r="H9" i="10"/>
  <c r="J9" i="10" s="1"/>
  <c r="D9" i="10"/>
  <c r="H8" i="10"/>
  <c r="J8" i="10" s="1"/>
  <c r="D8" i="10"/>
  <c r="H7" i="10"/>
  <c r="J7" i="10" s="1"/>
  <c r="D7" i="10"/>
  <c r="G9" i="9"/>
  <c r="I9" i="9" s="1"/>
  <c r="I10" i="9" s="1"/>
  <c r="G8" i="9"/>
  <c r="I8" i="9" s="1"/>
  <c r="I7" i="9"/>
  <c r="G7" i="9"/>
  <c r="E7" i="9"/>
  <c r="E10" i="9" s="1"/>
  <c r="E11" i="9" s="1"/>
  <c r="G9" i="7"/>
  <c r="I9" i="7" s="1"/>
  <c r="D8" i="8"/>
  <c r="D9" i="8"/>
  <c r="D10" i="8"/>
  <c r="D11" i="8" s="1"/>
  <c r="D7" i="8"/>
  <c r="F12" i="8"/>
  <c r="D12" i="8"/>
  <c r="J12" i="8"/>
  <c r="H9" i="8"/>
  <c r="J9" i="8" s="1"/>
  <c r="H12" i="8"/>
  <c r="H8" i="8"/>
  <c r="J8" i="8" s="1"/>
  <c r="H10" i="8"/>
  <c r="I7" i="7"/>
  <c r="G7" i="7"/>
  <c r="E7" i="7"/>
  <c r="G10" i="9" l="1"/>
  <c r="I11" i="9"/>
  <c r="I14" i="9" s="1"/>
  <c r="G11" i="9"/>
  <c r="G16" i="9" s="1"/>
  <c r="D14" i="10"/>
  <c r="H14" i="10"/>
  <c r="D15" i="10"/>
  <c r="D16" i="10" s="1"/>
  <c r="D17" i="10" s="1"/>
  <c r="H15" i="10"/>
  <c r="J13" i="10"/>
  <c r="J14" i="10" s="1"/>
  <c r="J15" i="10" s="1"/>
  <c r="J16" i="10" s="1"/>
  <c r="J17" i="10" s="1"/>
  <c r="H11" i="10"/>
  <c r="E14" i="9"/>
  <c r="E12" i="9"/>
  <c r="E15" i="9"/>
  <c r="E16" i="9"/>
  <c r="E13" i="9"/>
  <c r="I16" i="9"/>
  <c r="I12" i="9"/>
  <c r="I15" i="9"/>
  <c r="I13" i="9"/>
  <c r="G15" i="9"/>
  <c r="G13" i="9"/>
  <c r="G14" i="9"/>
  <c r="E10" i="7"/>
  <c r="E11" i="7" s="1"/>
  <c r="I10" i="7"/>
  <c r="I11" i="7" s="1"/>
  <c r="I16" i="7" s="1"/>
  <c r="G10" i="7"/>
  <c r="G11" i="7" s="1"/>
  <c r="G16" i="7" s="1"/>
  <c r="H11" i="8"/>
  <c r="J10" i="8"/>
  <c r="J11" i="8" s="1"/>
  <c r="F11" i="8"/>
  <c r="E12" i="7"/>
  <c r="G12" i="9" l="1"/>
  <c r="H16" i="10"/>
  <c r="H17" i="10" s="1"/>
  <c r="E16" i="7"/>
  <c r="E15" i="7"/>
  <c r="E14" i="7"/>
  <c r="E13" i="7"/>
  <c r="I15" i="7"/>
  <c r="I13" i="7"/>
  <c r="I14" i="7"/>
  <c r="I12" i="7"/>
  <c r="G15" i="7"/>
  <c r="G14" i="7"/>
  <c r="G12" i="7"/>
  <c r="G13" i="7"/>
  <c r="D13" i="8"/>
  <c r="D14" i="8" s="1"/>
  <c r="D15" i="8" s="1"/>
  <c r="D16" i="8" s="1"/>
  <c r="D17" i="8" s="1"/>
  <c r="F13" i="8"/>
  <c r="F14" i="8" s="1"/>
  <c r="F15" i="8" s="1"/>
  <c r="F16" i="8" s="1"/>
  <c r="F17" i="8" s="1"/>
  <c r="H7" i="8"/>
  <c r="J7" i="8" l="1"/>
  <c r="J13" i="8" s="1"/>
  <c r="J14" i="8" s="1"/>
  <c r="J15" i="8" s="1"/>
  <c r="J16" i="8" s="1"/>
  <c r="J17" i="8" s="1"/>
  <c r="H13" i="8"/>
  <c r="H14" i="8" s="1"/>
  <c r="H15" i="8" s="1"/>
  <c r="H16" i="8" s="1"/>
  <c r="H1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APIPA - FITO</author>
  </authors>
  <commentList>
    <comment ref="C16" authorId="0" shapeId="0" xr:uid="{DFF31B77-67ED-4FAE-8D4C-AA44DC463603}">
      <text>
        <r>
          <rPr>
            <b/>
            <sz val="9"/>
            <color indexed="81"/>
            <rFont val="Segoe UI"/>
            <family val="2"/>
          </rPr>
          <t>APIPA - FITO:</t>
        </r>
        <r>
          <rPr>
            <sz val="9"/>
            <color indexed="81"/>
            <rFont val="Segoe UI"/>
            <family val="2"/>
          </rPr>
          <t xml:space="preserve">
inserir nessa célula outros rendimentos de pluma diferentes dos citados acima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APIPA - FITO</author>
  </authors>
  <commentList>
    <comment ref="C16" authorId="0" shapeId="0" xr:uid="{404E74CE-CBC0-4586-AB16-A68E7D6F7721}">
      <text>
        <r>
          <rPr>
            <b/>
            <sz val="9"/>
            <color indexed="81"/>
            <rFont val="Segoe UI"/>
            <family val="2"/>
          </rPr>
          <t>APIPA - FITO:</t>
        </r>
        <r>
          <rPr>
            <sz val="9"/>
            <color indexed="81"/>
            <rFont val="Segoe UI"/>
            <family val="2"/>
          </rPr>
          <t xml:space="preserve">
inserir nessa célula outros rendimentos de pluma diferentes dos citados acima</t>
        </r>
      </text>
    </comment>
  </commentList>
</comments>
</file>

<file path=xl/sharedStrings.xml><?xml version="1.0" encoding="utf-8"?>
<sst xmlns="http://schemas.openxmlformats.org/spreadsheetml/2006/main" count="54" uniqueCount="26">
  <si>
    <t>Espaçamento</t>
  </si>
  <si>
    <t>Espaçamento (cm)</t>
  </si>
  <si>
    <t>Cotton Productivity Calculations</t>
  </si>
  <si>
    <t>Soybean Productivity Calculations</t>
  </si>
  <si>
    <t>plantas/m linear</t>
  </si>
  <si>
    <t>vagens por planta</t>
  </si>
  <si>
    <t>grãos por vagem</t>
  </si>
  <si>
    <t>pmg</t>
  </si>
  <si>
    <t>pug-peso de um grão</t>
  </si>
  <si>
    <t>qtd de metros lineares</t>
  </si>
  <si>
    <t>Observação: alterar somente as células em amarelo</t>
  </si>
  <si>
    <t>Total de ER-Estrutura Reprodutiva por hectare</t>
  </si>
  <si>
    <t>ER-Estruturas Reprodutivas por metro linear</t>
  </si>
  <si>
    <t>Peso de capulho (em g)</t>
  </si>
  <si>
    <t>Nº de metros lineares</t>
  </si>
  <si>
    <t>peso total em kg por ha</t>
  </si>
  <si>
    <t>nº grãos por ha</t>
  </si>
  <si>
    <t>vagens por ha</t>
  </si>
  <si>
    <t>qtd plantas por ha</t>
  </si>
  <si>
    <t>Arrobas por hectare (@/ha)</t>
  </si>
  <si>
    <t>Sacas por hectare (sacas/ha)</t>
  </si>
  <si>
    <t>Kg/ha</t>
  </si>
  <si>
    <t>Kg de pluma/ha - Rend. 40%</t>
  </si>
  <si>
    <t>Kg de pluma/ha - Rend. 41%</t>
  </si>
  <si>
    <t>Kg de pluma/ha - Rend. 42%</t>
  </si>
  <si>
    <t>Outros rend. de pluma: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</si>
</sst>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/>
    <xf numFmtId="2" fontId="1" fillId="4" borderId="0" xfId="0" applyNumberFormat="1" applyFont="1" applyFill="1"/>
    <xf numFmtId="2" fontId="1" fillId="4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0" fontId="3" fillId="2" borderId="0" xfId="0" applyFont="1" applyFill="1"/>
    <xf numFmtId="2" fontId="2" fillId="4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5" borderId="0" xfId="0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 vertical="center"/>
    </xf>
    <xf numFmtId="165" fontId="1" fillId="2" borderId="0" xfId="0" applyNumberFormat="1" applyFont="1" applyFill="1"/>
    <xf numFmtId="49" fontId="2" fillId="5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00FF00"/>
      <color rgb="FF66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7620</xdr:rowOff>
    </xdr:from>
    <xdr:to>
      <xdr:col>1</xdr:col>
      <xdr:colOff>1249680</xdr:colOff>
      <xdr:row>3</xdr:row>
      <xdr:rowOff>156812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8829B7A-39EB-4379-9217-1940EEF14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205740"/>
          <a:ext cx="1234440" cy="606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7620</xdr:rowOff>
    </xdr:from>
    <xdr:to>
      <xdr:col>1</xdr:col>
      <xdr:colOff>1249680</xdr:colOff>
      <xdr:row>3</xdr:row>
      <xdr:rowOff>156812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5805E93-86BF-40C1-BD8A-A09F6B13C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205740"/>
          <a:ext cx="1234440" cy="606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0</xdr:rowOff>
    </xdr:from>
    <xdr:to>
      <xdr:col>1</xdr:col>
      <xdr:colOff>1249680</xdr:colOff>
      <xdr:row>3</xdr:row>
      <xdr:rowOff>149192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2D4698-3A86-46CB-9EB2-C703BB0EE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198120"/>
          <a:ext cx="1234440" cy="6063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0</xdr:rowOff>
    </xdr:from>
    <xdr:to>
      <xdr:col>1</xdr:col>
      <xdr:colOff>1249680</xdr:colOff>
      <xdr:row>3</xdr:row>
      <xdr:rowOff>149192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7C8FB69-45EA-4012-8DA7-DB9C4BCC4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198120"/>
          <a:ext cx="1234440" cy="606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E2E9-AD95-4019-8B38-7415404287C4}">
  <sheetPr>
    <tabColor rgb="FFFF0000"/>
  </sheetPr>
  <dimension ref="B2:I21"/>
  <sheetViews>
    <sheetView showGridLines="0" workbookViewId="0">
      <selection activeCell="B23" sqref="B23"/>
    </sheetView>
  </sheetViews>
  <sheetFormatPr defaultRowHeight="15.6" x14ac:dyDescent="0.3"/>
  <cols>
    <col min="1" max="1" width="8.88671875" style="15"/>
    <col min="2" max="2" width="29.77734375" style="15" customWidth="1"/>
    <col min="3" max="3" width="10.88671875" style="15" customWidth="1"/>
    <col min="4" max="4" width="3.109375" style="15" customWidth="1"/>
    <col min="5" max="5" width="19.109375" style="16" bestFit="1" customWidth="1"/>
    <col min="6" max="6" width="3.6640625" style="15" customWidth="1"/>
    <col min="7" max="7" width="19.109375" style="15" bestFit="1" customWidth="1"/>
    <col min="8" max="8" width="3.77734375" style="15" customWidth="1"/>
    <col min="9" max="9" width="19.109375" style="15" bestFit="1" customWidth="1"/>
    <col min="10" max="16384" width="8.88671875" style="15"/>
  </cols>
  <sheetData>
    <row r="2" spans="2:9" x14ac:dyDescent="0.3">
      <c r="B2" s="6"/>
      <c r="C2" s="6"/>
      <c r="D2" s="6"/>
      <c r="E2" s="7"/>
      <c r="F2" s="6"/>
      <c r="G2" s="6"/>
      <c r="H2" s="6"/>
      <c r="I2" s="6"/>
    </row>
    <row r="3" spans="2:9" ht="20.399999999999999" x14ac:dyDescent="0.35">
      <c r="B3" s="30" t="s">
        <v>2</v>
      </c>
      <c r="C3" s="30"/>
      <c r="D3" s="30"/>
      <c r="E3" s="30"/>
      <c r="F3" s="30"/>
      <c r="G3" s="30"/>
      <c r="H3" s="30"/>
      <c r="I3" s="30"/>
    </row>
    <row r="4" spans="2:9" x14ac:dyDescent="0.3">
      <c r="B4" s="6"/>
      <c r="C4" s="6"/>
      <c r="D4" s="6"/>
      <c r="E4" s="7"/>
      <c r="F4" s="6"/>
      <c r="G4" s="6"/>
      <c r="H4" s="6"/>
      <c r="I4" s="6"/>
    </row>
    <row r="5" spans="2:9" x14ac:dyDescent="0.3">
      <c r="B5" s="6"/>
      <c r="C5" s="6"/>
      <c r="D5" s="6"/>
      <c r="E5" s="7"/>
      <c r="F5" s="6"/>
      <c r="G5" s="7"/>
      <c r="H5" s="6"/>
      <c r="I5" s="7"/>
    </row>
    <row r="6" spans="2:9" x14ac:dyDescent="0.3">
      <c r="B6" s="31" t="s">
        <v>1</v>
      </c>
      <c r="C6" s="31"/>
      <c r="D6" s="6"/>
      <c r="E6" s="17">
        <v>90</v>
      </c>
      <c r="F6" s="6"/>
      <c r="G6" s="17">
        <v>81</v>
      </c>
      <c r="H6" s="6"/>
      <c r="I6" s="17">
        <v>76</v>
      </c>
    </row>
    <row r="7" spans="2:9" x14ac:dyDescent="0.3">
      <c r="B7" s="31" t="s">
        <v>14</v>
      </c>
      <c r="C7" s="31"/>
      <c r="D7" s="6"/>
      <c r="E7" s="18">
        <f>10000/(E6/100)</f>
        <v>11111.111111111111</v>
      </c>
      <c r="F7" s="6"/>
      <c r="G7" s="18">
        <f>10000/(G6/100)</f>
        <v>12345.679012345678</v>
      </c>
      <c r="H7" s="6"/>
      <c r="I7" s="18">
        <f>10000/(I6/100)</f>
        <v>13157.894736842105</v>
      </c>
    </row>
    <row r="8" spans="2:9" x14ac:dyDescent="0.3">
      <c r="B8" s="31" t="s">
        <v>13</v>
      </c>
      <c r="C8" s="31"/>
      <c r="D8" s="6"/>
      <c r="E8" s="8">
        <v>4.2</v>
      </c>
      <c r="F8" s="6"/>
      <c r="G8" s="19">
        <f>E8</f>
        <v>4.2</v>
      </c>
      <c r="H8" s="6"/>
      <c r="I8" s="19">
        <f>G8</f>
        <v>4.2</v>
      </c>
    </row>
    <row r="9" spans="2:9" x14ac:dyDescent="0.3">
      <c r="B9" s="31" t="s">
        <v>12</v>
      </c>
      <c r="C9" s="31"/>
      <c r="D9" s="6"/>
      <c r="E9" s="8">
        <v>120</v>
      </c>
      <c r="F9" s="6"/>
      <c r="G9" s="19">
        <f>E9</f>
        <v>120</v>
      </c>
      <c r="H9" s="6"/>
      <c r="I9" s="19">
        <f>G9</f>
        <v>120</v>
      </c>
    </row>
    <row r="10" spans="2:9" x14ac:dyDescent="0.3">
      <c r="B10" s="31" t="s">
        <v>11</v>
      </c>
      <c r="C10" s="31"/>
      <c r="D10" s="6"/>
      <c r="E10" s="27">
        <f>E9*E7</f>
        <v>1333333.3333333333</v>
      </c>
      <c r="F10" s="28"/>
      <c r="G10" s="27">
        <f>G9*G7</f>
        <v>1481481.4814814813</v>
      </c>
      <c r="H10" s="28"/>
      <c r="I10" s="27">
        <f>I9*I7</f>
        <v>1578947.3684210526</v>
      </c>
    </row>
    <row r="11" spans="2:9" x14ac:dyDescent="0.3">
      <c r="B11" s="29" t="s">
        <v>19</v>
      </c>
      <c r="C11" s="29"/>
      <c r="D11" s="6"/>
      <c r="E11" s="20">
        <f>(((E10*(E8/1000))/15))</f>
        <v>373.33333333333337</v>
      </c>
      <c r="F11" s="6"/>
      <c r="G11" s="20">
        <f>(((G10*(G8/1000))/15))</f>
        <v>414.81481481481484</v>
      </c>
      <c r="H11" s="6"/>
      <c r="I11" s="20">
        <f>(((I10*(I8/1000))/15))</f>
        <v>442.1052631578948</v>
      </c>
    </row>
    <row r="12" spans="2:9" x14ac:dyDescent="0.3">
      <c r="B12" s="6" t="s">
        <v>21</v>
      </c>
      <c r="C12" s="6"/>
      <c r="D12" s="6"/>
      <c r="E12" s="9">
        <f>E11*15</f>
        <v>5600.0000000000009</v>
      </c>
      <c r="F12" s="6"/>
      <c r="G12" s="9">
        <f>G11*15</f>
        <v>6222.2222222222226</v>
      </c>
      <c r="H12" s="6"/>
      <c r="I12" s="9">
        <f>I11*15</f>
        <v>6631.5789473684217</v>
      </c>
    </row>
    <row r="13" spans="2:9" x14ac:dyDescent="0.3">
      <c r="B13" s="6" t="s">
        <v>22</v>
      </c>
      <c r="C13" s="6"/>
      <c r="D13" s="6"/>
      <c r="E13" s="9">
        <f>E11*40%</f>
        <v>149.33333333333334</v>
      </c>
      <c r="F13" s="6"/>
      <c r="G13" s="9">
        <f>G11*40%</f>
        <v>165.92592592592595</v>
      </c>
      <c r="H13" s="6"/>
      <c r="I13" s="9">
        <f>I11*40%</f>
        <v>176.84210526315792</v>
      </c>
    </row>
    <row r="14" spans="2:9" x14ac:dyDescent="0.3">
      <c r="B14" s="6" t="s">
        <v>23</v>
      </c>
      <c r="C14" s="6"/>
      <c r="D14" s="6"/>
      <c r="E14" s="9">
        <f>E11*41%</f>
        <v>153.06666666666666</v>
      </c>
      <c r="F14" s="6"/>
      <c r="G14" s="9">
        <f>G11*41%</f>
        <v>170.07407407407408</v>
      </c>
      <c r="H14" s="6"/>
      <c r="I14" s="9">
        <f>I11*41%</f>
        <v>181.26315789473685</v>
      </c>
    </row>
    <row r="15" spans="2:9" x14ac:dyDescent="0.3">
      <c r="B15" s="6" t="s">
        <v>24</v>
      </c>
      <c r="C15" s="6"/>
      <c r="D15" s="6"/>
      <c r="E15" s="9">
        <f>E11*42%</f>
        <v>156.80000000000001</v>
      </c>
      <c r="F15" s="6"/>
      <c r="G15" s="9">
        <f>G11*42%</f>
        <v>174.22222222222223</v>
      </c>
      <c r="H15" s="6"/>
      <c r="I15" s="9">
        <f>I11*42%</f>
        <v>185.68421052631581</v>
      </c>
    </row>
    <row r="16" spans="2:9" x14ac:dyDescent="0.3">
      <c r="B16" s="14" t="s">
        <v>25</v>
      </c>
      <c r="C16" s="13">
        <v>0.38</v>
      </c>
      <c r="D16" s="6"/>
      <c r="E16" s="9">
        <f>E11*C16</f>
        <v>141.86666666666667</v>
      </c>
      <c r="F16" s="12"/>
      <c r="G16" s="5">
        <f>G11*C16</f>
        <v>157.62962962962965</v>
      </c>
      <c r="H16" s="12"/>
      <c r="I16" s="5">
        <f>I11*C16</f>
        <v>168.00000000000003</v>
      </c>
    </row>
    <row r="17" spans="2:9" x14ac:dyDescent="0.3">
      <c r="B17" s="6"/>
      <c r="C17" s="6"/>
      <c r="D17" s="6"/>
      <c r="E17" s="7"/>
      <c r="F17" s="6"/>
      <c r="G17" s="6"/>
      <c r="H17" s="6"/>
      <c r="I17" s="6"/>
    </row>
    <row r="18" spans="2:9" x14ac:dyDescent="0.3">
      <c r="B18" s="10" t="s">
        <v>10</v>
      </c>
      <c r="C18" s="10"/>
      <c r="D18" s="10"/>
      <c r="E18" s="7"/>
      <c r="F18" s="6"/>
      <c r="G18" s="6"/>
      <c r="H18" s="6"/>
      <c r="I18" s="6"/>
    </row>
    <row r="21" spans="2:9" x14ac:dyDescent="0.3">
      <c r="G21" s="16"/>
      <c r="I21" s="16"/>
    </row>
  </sheetData>
  <sheetProtection algorithmName="SHA-512" hashValue="08b42HtjgC337WOd97Hdo4e12arqTLATX8z8ZbfQwcRqRhHt0ovMRHQmLmQovOyH1vvRq/MbR8HbfURqbU/9YA==" saltValue="+6ksOtXQqBgbGCRDYCm3UA==" spinCount="100000" sheet="1" objects="1" scenarios="1" selectLockedCells="1" selectUnlockedCells="1"/>
  <mergeCells count="7">
    <mergeCell ref="B11:C11"/>
    <mergeCell ref="B3:I3"/>
    <mergeCell ref="B6:C6"/>
    <mergeCell ref="B7:C7"/>
    <mergeCell ref="B8:C8"/>
    <mergeCell ref="B9:C9"/>
    <mergeCell ref="B10:C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B665C-0983-410A-8F23-07C21C606DFC}">
  <dimension ref="B2:I21"/>
  <sheetViews>
    <sheetView showGridLines="0" workbookViewId="0">
      <selection activeCell="E8" sqref="E8:E9"/>
    </sheetView>
  </sheetViews>
  <sheetFormatPr defaultRowHeight="15.6" x14ac:dyDescent="0.3"/>
  <cols>
    <col min="1" max="1" width="8.88671875" style="15"/>
    <col min="2" max="2" width="29.77734375" style="15" customWidth="1"/>
    <col min="3" max="3" width="10.88671875" style="15" customWidth="1"/>
    <col min="4" max="4" width="3.109375" style="15" customWidth="1"/>
    <col min="5" max="5" width="19.109375" style="16" bestFit="1" customWidth="1"/>
    <col min="6" max="6" width="3.6640625" style="15" customWidth="1"/>
    <col min="7" max="7" width="19.109375" style="15" bestFit="1" customWidth="1"/>
    <col min="8" max="8" width="3.77734375" style="15" customWidth="1"/>
    <col min="9" max="9" width="19.109375" style="15" bestFit="1" customWidth="1"/>
    <col min="10" max="16384" width="8.88671875" style="15"/>
  </cols>
  <sheetData>
    <row r="2" spans="2:9" x14ac:dyDescent="0.3">
      <c r="B2" s="6"/>
      <c r="C2" s="6"/>
      <c r="D2" s="6"/>
      <c r="E2" s="7"/>
      <c r="F2" s="6"/>
      <c r="G2" s="6"/>
      <c r="H2" s="6"/>
      <c r="I2" s="6"/>
    </row>
    <row r="3" spans="2:9" ht="20.399999999999999" x14ac:dyDescent="0.35">
      <c r="B3" s="30" t="s">
        <v>2</v>
      </c>
      <c r="C3" s="30"/>
      <c r="D3" s="30"/>
      <c r="E3" s="30"/>
      <c r="F3" s="30"/>
      <c r="G3" s="30"/>
      <c r="H3" s="30"/>
      <c r="I3" s="30"/>
    </row>
    <row r="4" spans="2:9" x14ac:dyDescent="0.3">
      <c r="B4" s="6"/>
      <c r="C4" s="6"/>
      <c r="D4" s="6"/>
      <c r="E4" s="7"/>
      <c r="F4" s="6"/>
      <c r="G4" s="6"/>
      <c r="H4" s="6"/>
      <c r="I4" s="6"/>
    </row>
    <row r="5" spans="2:9" x14ac:dyDescent="0.3">
      <c r="B5" s="6"/>
      <c r="C5" s="6"/>
      <c r="D5" s="6"/>
      <c r="E5" s="7"/>
      <c r="F5" s="6"/>
      <c r="G5" s="7"/>
      <c r="H5" s="6"/>
      <c r="I5" s="7"/>
    </row>
    <row r="6" spans="2:9" x14ac:dyDescent="0.3">
      <c r="B6" s="31" t="s">
        <v>1</v>
      </c>
      <c r="C6" s="31"/>
      <c r="D6" s="6"/>
      <c r="E6" s="17">
        <v>90</v>
      </c>
      <c r="F6" s="6"/>
      <c r="G6" s="17">
        <v>81</v>
      </c>
      <c r="H6" s="6"/>
      <c r="I6" s="17">
        <v>76</v>
      </c>
    </row>
    <row r="7" spans="2:9" x14ac:dyDescent="0.3">
      <c r="B7" s="31" t="s">
        <v>14</v>
      </c>
      <c r="C7" s="31"/>
      <c r="D7" s="6"/>
      <c r="E7" s="18">
        <f>10000/(E6/100)</f>
        <v>11111.111111111111</v>
      </c>
      <c r="F7" s="6"/>
      <c r="G7" s="18">
        <f>10000/(G6/100)</f>
        <v>12345.679012345678</v>
      </c>
      <c r="H7" s="6"/>
      <c r="I7" s="18">
        <f>10000/(I6/100)</f>
        <v>13157.894736842105</v>
      </c>
    </row>
    <row r="8" spans="2:9" x14ac:dyDescent="0.3">
      <c r="B8" s="31" t="s">
        <v>13</v>
      </c>
      <c r="C8" s="31"/>
      <c r="D8" s="6"/>
      <c r="E8" s="8"/>
      <c r="F8" s="6"/>
      <c r="G8" s="19">
        <f>E8</f>
        <v>0</v>
      </c>
      <c r="H8" s="6"/>
      <c r="I8" s="19">
        <f>G8</f>
        <v>0</v>
      </c>
    </row>
    <row r="9" spans="2:9" x14ac:dyDescent="0.3">
      <c r="B9" s="31" t="s">
        <v>12</v>
      </c>
      <c r="C9" s="31"/>
      <c r="D9" s="6"/>
      <c r="E9" s="8"/>
      <c r="F9" s="6"/>
      <c r="G9" s="19">
        <f>E9</f>
        <v>0</v>
      </c>
      <c r="H9" s="6"/>
      <c r="I9" s="19">
        <f>G9</f>
        <v>0</v>
      </c>
    </row>
    <row r="10" spans="2:9" x14ac:dyDescent="0.3">
      <c r="B10" s="31" t="s">
        <v>11</v>
      </c>
      <c r="C10" s="31"/>
      <c r="D10" s="6"/>
      <c r="E10" s="27">
        <f>E9*E7</f>
        <v>0</v>
      </c>
      <c r="F10" s="28"/>
      <c r="G10" s="27">
        <f>G9*G7</f>
        <v>0</v>
      </c>
      <c r="H10" s="28"/>
      <c r="I10" s="27">
        <f>I9*I7</f>
        <v>0</v>
      </c>
    </row>
    <row r="11" spans="2:9" x14ac:dyDescent="0.3">
      <c r="B11" s="29" t="s">
        <v>19</v>
      </c>
      <c r="C11" s="29"/>
      <c r="D11" s="6"/>
      <c r="E11" s="20">
        <f>(((E10*(E8/1000))/15))</f>
        <v>0</v>
      </c>
      <c r="F11" s="6"/>
      <c r="G11" s="20">
        <f>(((G10*(G8/1000))/15))</f>
        <v>0</v>
      </c>
      <c r="H11" s="6"/>
      <c r="I11" s="20">
        <f>(((I10*(I8/1000))/15))</f>
        <v>0</v>
      </c>
    </row>
    <row r="12" spans="2:9" x14ac:dyDescent="0.3">
      <c r="B12" s="6" t="s">
        <v>21</v>
      </c>
      <c r="C12" s="6"/>
      <c r="D12" s="6"/>
      <c r="E12" s="9">
        <f>E11*15</f>
        <v>0</v>
      </c>
      <c r="F12" s="6"/>
      <c r="G12" s="9">
        <f>G11*15</f>
        <v>0</v>
      </c>
      <c r="H12" s="6"/>
      <c r="I12" s="9">
        <f>I11*15</f>
        <v>0</v>
      </c>
    </row>
    <row r="13" spans="2:9" x14ac:dyDescent="0.3">
      <c r="B13" s="6" t="s">
        <v>22</v>
      </c>
      <c r="C13" s="6"/>
      <c r="D13" s="6"/>
      <c r="E13" s="9">
        <f>E11*40%</f>
        <v>0</v>
      </c>
      <c r="F13" s="6"/>
      <c r="G13" s="9">
        <f>G11*40%</f>
        <v>0</v>
      </c>
      <c r="H13" s="6"/>
      <c r="I13" s="9">
        <f>I11*40%</f>
        <v>0</v>
      </c>
    </row>
    <row r="14" spans="2:9" x14ac:dyDescent="0.3">
      <c r="B14" s="6" t="s">
        <v>23</v>
      </c>
      <c r="C14" s="6"/>
      <c r="D14" s="6"/>
      <c r="E14" s="9">
        <f>E11*41%</f>
        <v>0</v>
      </c>
      <c r="F14" s="6"/>
      <c r="G14" s="9">
        <f>G11*41%</f>
        <v>0</v>
      </c>
      <c r="H14" s="6"/>
      <c r="I14" s="9">
        <f>I11*41%</f>
        <v>0</v>
      </c>
    </row>
    <row r="15" spans="2:9" x14ac:dyDescent="0.3">
      <c r="B15" s="6" t="s">
        <v>24</v>
      </c>
      <c r="C15" s="6"/>
      <c r="D15" s="6"/>
      <c r="E15" s="9">
        <f>E11*42%</f>
        <v>0</v>
      </c>
      <c r="F15" s="6"/>
      <c r="G15" s="9">
        <f>G11*42%</f>
        <v>0</v>
      </c>
      <c r="H15" s="6"/>
      <c r="I15" s="9">
        <f>I11*42%</f>
        <v>0</v>
      </c>
    </row>
    <row r="16" spans="2:9" x14ac:dyDescent="0.3">
      <c r="B16" s="14" t="s">
        <v>25</v>
      </c>
      <c r="C16" s="13"/>
      <c r="D16" s="6"/>
      <c r="E16" s="9">
        <f>E11*C16</f>
        <v>0</v>
      </c>
      <c r="F16" s="12"/>
      <c r="G16" s="5">
        <f>G11*C16</f>
        <v>0</v>
      </c>
      <c r="H16" s="12"/>
      <c r="I16" s="5">
        <f>I11*C16</f>
        <v>0</v>
      </c>
    </row>
    <row r="17" spans="2:9" x14ac:dyDescent="0.3">
      <c r="B17" s="6"/>
      <c r="C17" s="6"/>
      <c r="D17" s="6"/>
      <c r="E17" s="7"/>
      <c r="F17" s="6"/>
      <c r="G17" s="6"/>
      <c r="H17" s="6"/>
      <c r="I17" s="6"/>
    </row>
    <row r="18" spans="2:9" x14ac:dyDescent="0.3">
      <c r="B18" s="10" t="s">
        <v>10</v>
      </c>
      <c r="C18" s="10"/>
      <c r="D18" s="10"/>
      <c r="E18" s="7"/>
      <c r="F18" s="6"/>
      <c r="G18" s="6"/>
      <c r="H18" s="6"/>
      <c r="I18" s="6"/>
    </row>
    <row r="21" spans="2:9" x14ac:dyDescent="0.3">
      <c r="G21" s="16"/>
      <c r="I21" s="16"/>
    </row>
  </sheetData>
  <sheetProtection formatCells="0" selectLockedCells="1" selectUnlockedCells="1"/>
  <mergeCells count="7">
    <mergeCell ref="B10:C10"/>
    <mergeCell ref="B11:C11"/>
    <mergeCell ref="B3:I3"/>
    <mergeCell ref="B6:C6"/>
    <mergeCell ref="B7:C7"/>
    <mergeCell ref="B8:C8"/>
    <mergeCell ref="B9:C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9F786-ACE7-4700-A2ED-4E8EDF3652E7}">
  <sheetPr>
    <tabColor rgb="FFFF0000"/>
  </sheetPr>
  <dimension ref="B2:L21"/>
  <sheetViews>
    <sheetView showGridLines="0" workbookViewId="0">
      <selection activeCell="J17" sqref="J17"/>
    </sheetView>
  </sheetViews>
  <sheetFormatPr defaultRowHeight="15.6" x14ac:dyDescent="0.3"/>
  <cols>
    <col min="1" max="1" width="8.88671875" style="15"/>
    <col min="2" max="2" width="32.44140625" style="15" customWidth="1"/>
    <col min="3" max="3" width="1.5546875" style="15" customWidth="1"/>
    <col min="4" max="4" width="19.109375" style="15" bestFit="1" customWidth="1"/>
    <col min="5" max="5" width="1.88671875" style="15" customWidth="1"/>
    <col min="6" max="6" width="19.109375" style="15" bestFit="1" customWidth="1"/>
    <col min="7" max="7" width="1.77734375" style="15" customWidth="1"/>
    <col min="8" max="8" width="19.109375" style="15" bestFit="1" customWidth="1"/>
    <col min="9" max="9" width="2.44140625" style="15" customWidth="1"/>
    <col min="10" max="10" width="19.109375" style="15" bestFit="1" customWidth="1"/>
    <col min="11" max="16384" width="8.88671875" style="15"/>
  </cols>
  <sheetData>
    <row r="2" spans="2:12" x14ac:dyDescent="0.3">
      <c r="B2" s="6"/>
      <c r="C2" s="6"/>
      <c r="D2" s="6"/>
      <c r="E2" s="6"/>
      <c r="F2" s="6"/>
      <c r="G2" s="6"/>
      <c r="H2" s="6"/>
      <c r="I2" s="6"/>
      <c r="J2" s="6"/>
    </row>
    <row r="3" spans="2:12" ht="20.399999999999999" x14ac:dyDescent="0.35">
      <c r="B3" s="30" t="s">
        <v>3</v>
      </c>
      <c r="C3" s="30"/>
      <c r="D3" s="30"/>
      <c r="E3" s="30"/>
      <c r="F3" s="30"/>
      <c r="G3" s="30"/>
      <c r="H3" s="30"/>
      <c r="I3" s="30"/>
      <c r="J3" s="30"/>
    </row>
    <row r="4" spans="2:12" x14ac:dyDescent="0.3">
      <c r="B4" s="6"/>
      <c r="C4" s="6"/>
      <c r="D4" s="6"/>
      <c r="E4" s="6"/>
      <c r="F4" s="6"/>
      <c r="G4" s="22"/>
      <c r="H4" s="22"/>
      <c r="I4" s="22"/>
      <c r="J4" s="22"/>
      <c r="K4" s="21"/>
      <c r="L4" s="21"/>
    </row>
    <row r="5" spans="2:12" x14ac:dyDescent="0.3">
      <c r="B5" s="6"/>
      <c r="C5" s="6"/>
      <c r="D5" s="6"/>
      <c r="E5" s="6"/>
      <c r="F5" s="6"/>
      <c r="G5" s="6"/>
      <c r="H5" s="6"/>
      <c r="I5" s="6"/>
      <c r="J5" s="6"/>
    </row>
    <row r="6" spans="2:12" x14ac:dyDescent="0.3">
      <c r="B6" s="6" t="s">
        <v>0</v>
      </c>
      <c r="C6" s="6"/>
      <c r="D6" s="2">
        <v>0.45</v>
      </c>
      <c r="E6" s="6"/>
      <c r="F6" s="2">
        <v>0.5</v>
      </c>
      <c r="G6" s="6"/>
      <c r="H6" s="2">
        <v>0.55000000000000004</v>
      </c>
      <c r="I6" s="6"/>
      <c r="J6" s="2">
        <v>0.6</v>
      </c>
    </row>
    <row r="7" spans="2:12" x14ac:dyDescent="0.3">
      <c r="B7" s="6" t="s">
        <v>4</v>
      </c>
      <c r="C7" s="6"/>
      <c r="D7" s="2">
        <f>F7</f>
        <v>12</v>
      </c>
      <c r="E7" s="6"/>
      <c r="F7" s="1">
        <v>12</v>
      </c>
      <c r="G7" s="6"/>
      <c r="H7" s="2">
        <f>F7</f>
        <v>12</v>
      </c>
      <c r="I7" s="6"/>
      <c r="J7" s="2">
        <f>H7</f>
        <v>12</v>
      </c>
    </row>
    <row r="8" spans="2:12" x14ac:dyDescent="0.3">
      <c r="B8" s="6" t="s">
        <v>5</v>
      </c>
      <c r="C8" s="6"/>
      <c r="D8" s="2">
        <f t="shared" ref="D8:D10" si="0">F8</f>
        <v>33</v>
      </c>
      <c r="E8" s="6"/>
      <c r="F8" s="1">
        <v>33</v>
      </c>
      <c r="G8" s="6"/>
      <c r="H8" s="2">
        <f t="shared" ref="H8:J10" si="1">F8</f>
        <v>33</v>
      </c>
      <c r="I8" s="6"/>
      <c r="J8" s="2">
        <f t="shared" si="1"/>
        <v>33</v>
      </c>
    </row>
    <row r="9" spans="2:12" x14ac:dyDescent="0.3">
      <c r="B9" s="6" t="s">
        <v>6</v>
      </c>
      <c r="C9" s="6"/>
      <c r="D9" s="2">
        <f t="shared" si="0"/>
        <v>2.8</v>
      </c>
      <c r="E9" s="6"/>
      <c r="F9" s="1">
        <v>2.8</v>
      </c>
      <c r="G9" s="6"/>
      <c r="H9" s="2">
        <f t="shared" si="1"/>
        <v>2.8</v>
      </c>
      <c r="I9" s="6"/>
      <c r="J9" s="2">
        <f t="shared" si="1"/>
        <v>2.8</v>
      </c>
    </row>
    <row r="10" spans="2:12" x14ac:dyDescent="0.3">
      <c r="B10" s="6" t="s">
        <v>7</v>
      </c>
      <c r="C10" s="6"/>
      <c r="D10" s="2">
        <f t="shared" si="0"/>
        <v>200</v>
      </c>
      <c r="E10" s="6"/>
      <c r="F10" s="1">
        <v>200</v>
      </c>
      <c r="G10" s="6"/>
      <c r="H10" s="2">
        <f t="shared" si="1"/>
        <v>200</v>
      </c>
      <c r="I10" s="6"/>
      <c r="J10" s="2">
        <f t="shared" si="1"/>
        <v>200</v>
      </c>
    </row>
    <row r="11" spans="2:12" x14ac:dyDescent="0.3">
      <c r="B11" s="6" t="s">
        <v>8</v>
      </c>
      <c r="C11" s="6"/>
      <c r="D11" s="3">
        <f>D10/1000000</f>
        <v>2.0000000000000001E-4</v>
      </c>
      <c r="E11" s="6"/>
      <c r="F11" s="3">
        <f>F10/1000000</f>
        <v>2.0000000000000001E-4</v>
      </c>
      <c r="G11" s="6"/>
      <c r="H11" s="3">
        <f>H10/1000000</f>
        <v>2.0000000000000001E-4</v>
      </c>
      <c r="I11" s="6"/>
      <c r="J11" s="3">
        <f>J10/1000000</f>
        <v>2.0000000000000001E-4</v>
      </c>
    </row>
    <row r="12" spans="2:12" x14ac:dyDescent="0.3">
      <c r="B12" s="6" t="s">
        <v>9</v>
      </c>
      <c r="C12" s="6"/>
      <c r="D12" s="4">
        <f>10000/D6</f>
        <v>22222.222222222223</v>
      </c>
      <c r="E12" s="6"/>
      <c r="F12" s="4">
        <f>10000/F6</f>
        <v>20000</v>
      </c>
      <c r="G12" s="6"/>
      <c r="H12" s="4">
        <f>10000/H6</f>
        <v>18181.81818181818</v>
      </c>
      <c r="I12" s="6"/>
      <c r="J12" s="4">
        <f>10000/J6</f>
        <v>16666.666666666668</v>
      </c>
    </row>
    <row r="13" spans="2:12" x14ac:dyDescent="0.3">
      <c r="B13" s="6" t="s">
        <v>18</v>
      </c>
      <c r="C13" s="6"/>
      <c r="D13" s="4">
        <f>D12*D7</f>
        <v>266666.66666666669</v>
      </c>
      <c r="E13" s="6"/>
      <c r="F13" s="4">
        <f>F12*F7</f>
        <v>240000</v>
      </c>
      <c r="G13" s="6"/>
      <c r="H13" s="4">
        <f>H12*H7</f>
        <v>218181.81818181818</v>
      </c>
      <c r="I13" s="6"/>
      <c r="J13" s="4">
        <f>J12*J7</f>
        <v>200000</v>
      </c>
    </row>
    <row r="14" spans="2:12" x14ac:dyDescent="0.3">
      <c r="B14" s="6" t="s">
        <v>17</v>
      </c>
      <c r="C14" s="6"/>
      <c r="D14" s="4">
        <f>D13*D8</f>
        <v>8800000</v>
      </c>
      <c r="E14" s="6"/>
      <c r="F14" s="4">
        <f>F13*F8</f>
        <v>7920000</v>
      </c>
      <c r="G14" s="6"/>
      <c r="H14" s="4">
        <f>H13*H8</f>
        <v>7200000</v>
      </c>
      <c r="I14" s="6"/>
      <c r="J14" s="4">
        <f>J13*J8</f>
        <v>6600000</v>
      </c>
    </row>
    <row r="15" spans="2:12" x14ac:dyDescent="0.3">
      <c r="B15" s="6" t="s">
        <v>16</v>
      </c>
      <c r="C15" s="6"/>
      <c r="D15" s="4">
        <f>D14*D9</f>
        <v>24640000</v>
      </c>
      <c r="E15" s="6"/>
      <c r="F15" s="4">
        <f>F14*F9</f>
        <v>22176000</v>
      </c>
      <c r="G15" s="6"/>
      <c r="H15" s="4">
        <f>H14*H9</f>
        <v>20160000</v>
      </c>
      <c r="I15" s="6"/>
      <c r="J15" s="4">
        <f>J14*J9</f>
        <v>18480000</v>
      </c>
    </row>
    <row r="16" spans="2:12" x14ac:dyDescent="0.3">
      <c r="B16" s="6" t="s">
        <v>15</v>
      </c>
      <c r="C16" s="6"/>
      <c r="D16" s="11">
        <f>D15*D11</f>
        <v>4928</v>
      </c>
      <c r="E16" s="23"/>
      <c r="F16" s="11">
        <f>F15*F11</f>
        <v>4435.2</v>
      </c>
      <c r="G16" s="23"/>
      <c r="H16" s="11">
        <f>H15*H11</f>
        <v>4032</v>
      </c>
      <c r="I16" s="24"/>
      <c r="J16" s="11">
        <f>J15*J11</f>
        <v>3696</v>
      </c>
    </row>
    <row r="17" spans="2:10" x14ac:dyDescent="0.3">
      <c r="B17" s="25" t="s">
        <v>20</v>
      </c>
      <c r="C17" s="6"/>
      <c r="D17" s="26">
        <f>D16/60</f>
        <v>82.13333333333334</v>
      </c>
      <c r="E17" s="24"/>
      <c r="F17" s="26">
        <f>F16/60</f>
        <v>73.92</v>
      </c>
      <c r="G17" s="24"/>
      <c r="H17" s="26">
        <f>H16/60</f>
        <v>67.2</v>
      </c>
      <c r="I17" s="24"/>
      <c r="J17" s="26">
        <f>J16/60</f>
        <v>61.6</v>
      </c>
    </row>
    <row r="18" spans="2:10" x14ac:dyDescent="0.3">
      <c r="B18" s="6"/>
      <c r="C18" s="6"/>
      <c r="D18" s="6"/>
      <c r="E18" s="6"/>
      <c r="F18" s="6"/>
      <c r="G18" s="6"/>
      <c r="H18" s="6"/>
      <c r="I18" s="6"/>
      <c r="J18" s="6"/>
    </row>
    <row r="19" spans="2:10" x14ac:dyDescent="0.3">
      <c r="B19" s="10" t="s">
        <v>10</v>
      </c>
      <c r="C19" s="10"/>
      <c r="D19" s="6"/>
      <c r="E19" s="6"/>
      <c r="F19" s="6"/>
      <c r="G19" s="6"/>
      <c r="H19" s="6"/>
      <c r="I19" s="6"/>
      <c r="J19" s="6"/>
    </row>
    <row r="21" spans="2:10" x14ac:dyDescent="0.3">
      <c r="D21" s="16"/>
      <c r="F21" s="16"/>
      <c r="H21" s="16"/>
      <c r="J21" s="16"/>
    </row>
  </sheetData>
  <sheetProtection algorithmName="SHA-512" hashValue="RqA1X5+1x2k/y4s8cePapwycaa/9lMDS6RqyyODmXiWCMYIvPofaNNusC+SpCmVy6fPRA1FLgDdtN/d7BD+tjQ==" saltValue="iG6UphA6PTOu9eZEpmg/MA==" spinCount="100000" sheet="1" objects="1" scenarios="1" selectLockedCells="1" selectUnlockedCells="1"/>
  <mergeCells count="1">
    <mergeCell ref="B3:J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9D016-F1A9-4154-9335-994FCC28B3F4}">
  <dimension ref="B2:L21"/>
  <sheetViews>
    <sheetView showGridLines="0" tabSelected="1" workbookViewId="0">
      <selection activeCell="F22" sqref="F22"/>
    </sheetView>
  </sheetViews>
  <sheetFormatPr defaultRowHeight="15.6" x14ac:dyDescent="0.3"/>
  <cols>
    <col min="1" max="1" width="8.88671875" style="15"/>
    <col min="2" max="2" width="32.44140625" style="15" customWidth="1"/>
    <col min="3" max="3" width="1.5546875" style="15" customWidth="1"/>
    <col min="4" max="4" width="19.109375" style="15" bestFit="1" customWidth="1"/>
    <col min="5" max="5" width="1.88671875" style="15" customWidth="1"/>
    <col min="6" max="6" width="19.109375" style="15" bestFit="1" customWidth="1"/>
    <col min="7" max="7" width="1.77734375" style="15" customWidth="1"/>
    <col min="8" max="8" width="19.109375" style="15" bestFit="1" customWidth="1"/>
    <col min="9" max="9" width="2.44140625" style="15" customWidth="1"/>
    <col min="10" max="10" width="19.109375" style="15" bestFit="1" customWidth="1"/>
    <col min="11" max="16384" width="8.88671875" style="15"/>
  </cols>
  <sheetData>
    <row r="2" spans="2:12" x14ac:dyDescent="0.3">
      <c r="B2" s="6"/>
      <c r="C2" s="6"/>
      <c r="D2" s="6"/>
      <c r="E2" s="6"/>
      <c r="F2" s="6"/>
      <c r="G2" s="6"/>
      <c r="H2" s="6"/>
      <c r="I2" s="6"/>
      <c r="J2" s="6"/>
    </row>
    <row r="3" spans="2:12" ht="20.399999999999999" x14ac:dyDescent="0.35">
      <c r="B3" s="30" t="s">
        <v>3</v>
      </c>
      <c r="C3" s="30"/>
      <c r="D3" s="30"/>
      <c r="E3" s="30"/>
      <c r="F3" s="30"/>
      <c r="G3" s="30"/>
      <c r="H3" s="30"/>
      <c r="I3" s="30"/>
      <c r="J3" s="30"/>
    </row>
    <row r="4" spans="2:12" x14ac:dyDescent="0.3">
      <c r="B4" s="6"/>
      <c r="C4" s="6"/>
      <c r="D4" s="6"/>
      <c r="E4" s="6"/>
      <c r="F4" s="6"/>
      <c r="G4" s="22"/>
      <c r="H4" s="22"/>
      <c r="I4" s="22"/>
      <c r="J4" s="22"/>
      <c r="K4" s="21"/>
      <c r="L4" s="21"/>
    </row>
    <row r="5" spans="2:12" x14ac:dyDescent="0.3">
      <c r="B5" s="6"/>
      <c r="C5" s="6"/>
      <c r="D5" s="6"/>
      <c r="E5" s="6"/>
      <c r="F5" s="6"/>
      <c r="G5" s="6"/>
      <c r="H5" s="6"/>
      <c r="I5" s="6"/>
      <c r="J5" s="6"/>
    </row>
    <row r="6" spans="2:12" x14ac:dyDescent="0.3">
      <c r="B6" s="6" t="s">
        <v>0</v>
      </c>
      <c r="C6" s="6"/>
      <c r="D6" s="2">
        <v>0.45</v>
      </c>
      <c r="E6" s="6"/>
      <c r="F6" s="2">
        <v>0.5</v>
      </c>
      <c r="G6" s="6"/>
      <c r="H6" s="2">
        <v>0.55000000000000004</v>
      </c>
      <c r="I6" s="6"/>
      <c r="J6" s="2">
        <v>0.6</v>
      </c>
    </row>
    <row r="7" spans="2:12" x14ac:dyDescent="0.3">
      <c r="B7" s="6" t="s">
        <v>4</v>
      </c>
      <c r="C7" s="6"/>
      <c r="D7" s="2">
        <f>F7</f>
        <v>0</v>
      </c>
      <c r="E7" s="6"/>
      <c r="F7" s="1"/>
      <c r="G7" s="6"/>
      <c r="H7" s="2">
        <f>F7</f>
        <v>0</v>
      </c>
      <c r="I7" s="6"/>
      <c r="J7" s="2">
        <f>H7</f>
        <v>0</v>
      </c>
    </row>
    <row r="8" spans="2:12" x14ac:dyDescent="0.3">
      <c r="B8" s="6" t="s">
        <v>5</v>
      </c>
      <c r="C8" s="6"/>
      <c r="D8" s="2">
        <f t="shared" ref="D8:D10" si="0">F8</f>
        <v>0</v>
      </c>
      <c r="E8" s="6"/>
      <c r="F8" s="1"/>
      <c r="G8" s="6"/>
      <c r="H8" s="2">
        <f t="shared" ref="H8:J10" si="1">F8</f>
        <v>0</v>
      </c>
      <c r="I8" s="6"/>
      <c r="J8" s="2">
        <f t="shared" si="1"/>
        <v>0</v>
      </c>
    </row>
    <row r="9" spans="2:12" x14ac:dyDescent="0.3">
      <c r="B9" s="6" t="s">
        <v>6</v>
      </c>
      <c r="C9" s="6"/>
      <c r="D9" s="2">
        <f t="shared" si="0"/>
        <v>0</v>
      </c>
      <c r="E9" s="6"/>
      <c r="F9" s="1"/>
      <c r="G9" s="6"/>
      <c r="H9" s="2">
        <f t="shared" si="1"/>
        <v>0</v>
      </c>
      <c r="I9" s="6"/>
      <c r="J9" s="2">
        <f t="shared" si="1"/>
        <v>0</v>
      </c>
    </row>
    <row r="10" spans="2:12" x14ac:dyDescent="0.3">
      <c r="B10" s="6" t="s">
        <v>7</v>
      </c>
      <c r="C10" s="6"/>
      <c r="D10" s="2">
        <f t="shared" si="0"/>
        <v>0</v>
      </c>
      <c r="E10" s="6"/>
      <c r="F10" s="1"/>
      <c r="G10" s="6"/>
      <c r="H10" s="2">
        <f t="shared" si="1"/>
        <v>0</v>
      </c>
      <c r="I10" s="6"/>
      <c r="J10" s="2">
        <f t="shared" si="1"/>
        <v>0</v>
      </c>
    </row>
    <row r="11" spans="2:12" x14ac:dyDescent="0.3">
      <c r="B11" s="6" t="s">
        <v>8</v>
      </c>
      <c r="C11" s="6"/>
      <c r="D11" s="3">
        <f>D10/1000000</f>
        <v>0</v>
      </c>
      <c r="E11" s="6"/>
      <c r="F11" s="3">
        <f>F10/1000000</f>
        <v>0</v>
      </c>
      <c r="G11" s="6"/>
      <c r="H11" s="3">
        <f>H10/1000000</f>
        <v>0</v>
      </c>
      <c r="I11" s="6"/>
      <c r="J11" s="3">
        <f>J10/1000000</f>
        <v>0</v>
      </c>
    </row>
    <row r="12" spans="2:12" x14ac:dyDescent="0.3">
      <c r="B12" s="6" t="s">
        <v>9</v>
      </c>
      <c r="C12" s="6"/>
      <c r="D12" s="4">
        <f>10000/D6</f>
        <v>22222.222222222223</v>
      </c>
      <c r="E12" s="6"/>
      <c r="F12" s="4">
        <f>10000/F6</f>
        <v>20000</v>
      </c>
      <c r="G12" s="6"/>
      <c r="H12" s="4">
        <f>10000/H6</f>
        <v>18181.81818181818</v>
      </c>
      <c r="I12" s="6"/>
      <c r="J12" s="4">
        <f>10000/J6</f>
        <v>16666.666666666668</v>
      </c>
    </row>
    <row r="13" spans="2:12" x14ac:dyDescent="0.3">
      <c r="B13" s="6" t="s">
        <v>18</v>
      </c>
      <c r="C13" s="6"/>
      <c r="D13" s="4">
        <f>D12*D7</f>
        <v>0</v>
      </c>
      <c r="E13" s="6"/>
      <c r="F13" s="4">
        <f>F12*F7</f>
        <v>0</v>
      </c>
      <c r="G13" s="6"/>
      <c r="H13" s="4">
        <f>H12*H7</f>
        <v>0</v>
      </c>
      <c r="I13" s="6"/>
      <c r="J13" s="4">
        <f>J12*J7</f>
        <v>0</v>
      </c>
    </row>
    <row r="14" spans="2:12" x14ac:dyDescent="0.3">
      <c r="B14" s="6" t="s">
        <v>17</v>
      </c>
      <c r="C14" s="6"/>
      <c r="D14" s="4">
        <f>D13*D8</f>
        <v>0</v>
      </c>
      <c r="E14" s="6"/>
      <c r="F14" s="4">
        <f>F13*F8</f>
        <v>0</v>
      </c>
      <c r="G14" s="6"/>
      <c r="H14" s="4">
        <f>H13*H8</f>
        <v>0</v>
      </c>
      <c r="I14" s="6"/>
      <c r="J14" s="4">
        <f>J13*J8</f>
        <v>0</v>
      </c>
    </row>
    <row r="15" spans="2:12" x14ac:dyDescent="0.3">
      <c r="B15" s="6" t="s">
        <v>16</v>
      </c>
      <c r="C15" s="6"/>
      <c r="D15" s="4">
        <f>D14*D9</f>
        <v>0</v>
      </c>
      <c r="E15" s="6"/>
      <c r="F15" s="4">
        <f>F14*F9</f>
        <v>0</v>
      </c>
      <c r="G15" s="6"/>
      <c r="H15" s="4">
        <f>H14*H9</f>
        <v>0</v>
      </c>
      <c r="I15" s="6"/>
      <c r="J15" s="4">
        <f>J14*J9</f>
        <v>0</v>
      </c>
    </row>
    <row r="16" spans="2:12" x14ac:dyDescent="0.3">
      <c r="B16" s="6" t="s">
        <v>15</v>
      </c>
      <c r="C16" s="6"/>
      <c r="D16" s="11">
        <f>D15*D11</f>
        <v>0</v>
      </c>
      <c r="E16" s="23"/>
      <c r="F16" s="11">
        <f>F15*F11</f>
        <v>0</v>
      </c>
      <c r="G16" s="23"/>
      <c r="H16" s="11">
        <f>H15*H11</f>
        <v>0</v>
      </c>
      <c r="I16" s="24"/>
      <c r="J16" s="11">
        <f>J15*J11</f>
        <v>0</v>
      </c>
    </row>
    <row r="17" spans="2:10" x14ac:dyDescent="0.3">
      <c r="B17" s="25" t="s">
        <v>20</v>
      </c>
      <c r="C17" s="6"/>
      <c r="D17" s="26">
        <f>D16/60</f>
        <v>0</v>
      </c>
      <c r="E17" s="24"/>
      <c r="F17" s="26">
        <f>F16/60</f>
        <v>0</v>
      </c>
      <c r="G17" s="24"/>
      <c r="H17" s="26">
        <f>H16/60</f>
        <v>0</v>
      </c>
      <c r="I17" s="24"/>
      <c r="J17" s="26">
        <f>J16/60</f>
        <v>0</v>
      </c>
    </row>
    <row r="18" spans="2:10" x14ac:dyDescent="0.3">
      <c r="B18" s="6"/>
      <c r="C18" s="6"/>
      <c r="D18" s="6"/>
      <c r="E18" s="6"/>
      <c r="F18" s="6"/>
      <c r="G18" s="6"/>
      <c r="H18" s="6"/>
      <c r="I18" s="6"/>
      <c r="J18" s="6"/>
    </row>
    <row r="19" spans="2:10" x14ac:dyDescent="0.3">
      <c r="B19" s="10" t="s">
        <v>10</v>
      </c>
      <c r="C19" s="10"/>
      <c r="D19" s="6"/>
      <c r="E19" s="6"/>
      <c r="F19" s="6"/>
      <c r="G19" s="6"/>
      <c r="H19" s="6"/>
      <c r="I19" s="6"/>
      <c r="J19" s="6"/>
    </row>
    <row r="21" spans="2:10" x14ac:dyDescent="0.3">
      <c r="D21" s="16"/>
      <c r="F21" s="16"/>
      <c r="H21" s="16"/>
      <c r="J21" s="16"/>
    </row>
  </sheetData>
  <sheetProtection formatCells="0" selectLockedCells="1" selectUnlockedCells="1"/>
  <mergeCells count="1">
    <mergeCell ref="B3:J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CalProdCotton-EXEMPLO</vt:lpstr>
      <vt:lpstr>CalProdCotton</vt:lpstr>
      <vt:lpstr>CalProdSoybean-EXEMPLO</vt:lpstr>
      <vt:lpstr>CalProdSoybean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APIPA - FITO</dc:creator>
  <cp:lastModifiedBy>APIPA - FITO</cp:lastModifiedBy>
  <dcterms:created xsi:type="dcterms:W3CDTF">2021-06-10T18:02:53Z</dcterms:created>
  <dcterms:modified xsi:type="dcterms:W3CDTF">2022-05-06T17:15:29Z</dcterms:modified>
</cp:coreProperties>
</file>